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tainthorp\Desktop\"/>
    </mc:Choice>
  </mc:AlternateContent>
  <bookViews>
    <workbookView xWindow="0" yWindow="0" windowWidth="25920" windowHeight="11880"/>
  </bookViews>
  <sheets>
    <sheet name="Appliance Energy Pledge" sheetId="2" r:id="rId1"/>
    <sheet name="Lighting Energy Pledge" sheetId="1" r:id="rId2"/>
  </sheets>
  <definedNames>
    <definedName name="_xlnm.Print_Area" localSheetId="0">'Appliance Energy Pledge'!$A$1:$N$26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" i="1" l="1"/>
  <c r="G6" i="2"/>
  <c r="I10" i="2" l="1"/>
  <c r="L6" i="2"/>
  <c r="L5" i="2"/>
  <c r="F6" i="2"/>
  <c r="H10" i="2" s="1"/>
  <c r="I5" i="2"/>
  <c r="J5" i="2" s="1"/>
  <c r="K5" i="2" s="1"/>
  <c r="K9" i="2" s="1"/>
  <c r="M5" i="1"/>
  <c r="I5" i="1"/>
  <c r="J5" i="1" s="1"/>
  <c r="K5" i="1" s="1"/>
  <c r="L5" i="1" s="1"/>
  <c r="N8" i="1" s="1"/>
  <c r="N11" i="1" s="1"/>
  <c r="L9" i="2" l="1"/>
  <c r="K6" i="2"/>
  <c r="M5" i="2"/>
  <c r="I6" i="2"/>
  <c r="J6" i="2" s="1"/>
  <c r="M11" i="1"/>
  <c r="N5" i="1"/>
  <c r="K10" i="2" l="1"/>
  <c r="L10" i="2" s="1"/>
  <c r="M6" i="2"/>
  <c r="N5" i="2" s="1"/>
  <c r="M9" i="2" l="1"/>
  <c r="M13" i="2" s="1"/>
  <c r="N9" i="2"/>
  <c r="N13" i="2" s="1"/>
</calcChain>
</file>

<file path=xl/sharedStrings.xml><?xml version="1.0" encoding="utf-8"?>
<sst xmlns="http://schemas.openxmlformats.org/spreadsheetml/2006/main" count="129" uniqueCount="70">
  <si>
    <t>Room / Fixture Type</t>
  </si>
  <si>
    <t>Type of lamp</t>
  </si>
  <si>
    <t>Wattage per lamp</t>
  </si>
  <si>
    <t>Number of lamps per fixture</t>
  </si>
  <si>
    <t>Number of fixtures total in room</t>
  </si>
  <si>
    <t>Hours used per day</t>
  </si>
  <si>
    <t>Days used per year</t>
  </si>
  <si>
    <t xml:space="preserve">Cost per kWh </t>
  </si>
  <si>
    <t>Wattage of New Lamps</t>
  </si>
  <si>
    <t>Number of Lamps Reduced  per Fixture</t>
  </si>
  <si>
    <t>Reduce Number of Fixtures in Room by</t>
  </si>
  <si>
    <t>Reduce Hours Used by</t>
  </si>
  <si>
    <t>Reduce Days Used per year by</t>
  </si>
  <si>
    <t xml:space="preserve">kWh Savings per Year </t>
  </si>
  <si>
    <t>T-8</t>
  </si>
  <si>
    <t>Whitney Young Magnet School</t>
  </si>
  <si>
    <t>Existing Lighting Energy Use</t>
  </si>
  <si>
    <t>Energy Action Pledge</t>
  </si>
  <si>
    <t>Signature</t>
  </si>
  <si>
    <t>E-mail Address</t>
  </si>
  <si>
    <t>Date</t>
  </si>
  <si>
    <t># of Pledges</t>
  </si>
  <si>
    <t>Turn the lights off during the 6 passing periods during the day.  Each passing period is 5 minutes, so this would reduce the overhead classroom lights being on for 30 minutes a day.</t>
  </si>
  <si>
    <t>Lighting Energy Saving Pledge</t>
  </si>
  <si>
    <t>School Name:</t>
  </si>
  <si>
    <t>Price per kWh:</t>
  </si>
  <si>
    <t xml:space="preserve">Total number of watts per room </t>
  </si>
  <si>
    <t xml:space="preserve">Watt-hours per day
</t>
  </si>
  <si>
    <t xml:space="preserve">kWh per day </t>
  </si>
  <si>
    <t>Total kWh per year</t>
  </si>
  <si>
    <t xml:space="preserve">Total Cost per year
</t>
  </si>
  <si>
    <t xml:space="preserve">Dollar Savings per Year </t>
  </si>
  <si>
    <t xml:space="preserve">Total kWh Savings </t>
  </si>
  <si>
    <t>Total Dollar Savings</t>
  </si>
  <si>
    <t>Wattage</t>
  </si>
  <si>
    <t>Is this always plugged in? [Y/N]</t>
  </si>
  <si>
    <t>Cost per kWh</t>
  </si>
  <si>
    <t>Total Cost per year
(In Use + Phantom Load)</t>
  </si>
  <si>
    <t>In Use</t>
  </si>
  <si>
    <t>Phantom Load</t>
  </si>
  <si>
    <t>Existing Applaince Energy Use</t>
  </si>
  <si>
    <t xml:space="preserve">Recommendations </t>
  </si>
  <si>
    <t>New Appliance Wattage</t>
  </si>
  <si>
    <t>Reduced Hours per Day by?</t>
  </si>
  <si>
    <t>Reduced Days Used per Year?</t>
  </si>
  <si>
    <t>Number of Appliances Removed</t>
  </si>
  <si>
    <t>kWh Savings per year by usage</t>
  </si>
  <si>
    <t>Total Savings per year
(In Use + Phantom Load)</t>
  </si>
  <si>
    <t>y</t>
  </si>
  <si>
    <t>Appliance Energy Saving Pledge</t>
  </si>
  <si>
    <t>Panasonic Smart Board</t>
  </si>
  <si>
    <t>N</t>
  </si>
  <si>
    <t>Recommendations and Rational</t>
  </si>
  <si>
    <t xml:space="preserve">kWh per day
</t>
  </si>
  <si>
    <t xml:space="preserve">Total kWh per year
</t>
  </si>
  <si>
    <t xml:space="preserve">Cost per year by Usage
</t>
  </si>
  <si>
    <t xml:space="preserve">Total number of this appliance in the classroom </t>
  </si>
  <si>
    <t>Title</t>
  </si>
  <si>
    <t>6th Grade Science Teacher</t>
  </si>
  <si>
    <t>example@ase.org</t>
  </si>
  <si>
    <t>Ms. Jones</t>
  </si>
  <si>
    <t>Days per Year to Calculate:</t>
  </si>
  <si>
    <t>Room 212/
Overhead fluorescent lighting</t>
  </si>
  <si>
    <t>Electronic Appliance 
Name</t>
  </si>
  <si>
    <t>Unplug the smart board at the end of each day and to reduce the the amount of time the smart board is on by an average of 1 hour a day.</t>
  </si>
  <si>
    <t xml:space="preserve">I commit to taking the above action to help our school reduce costs, protect the environment, encourage student learning and make the school building funtion as efficiently as possible.
I pledge to turn off the overhead lights for each of the six, five minute passing periods during the school day.  This action would save $24.64 
</t>
  </si>
  <si>
    <t xml:space="preserve">
I commit to taking the above action to help our school reduce costs, protect the environment, encourage student learning and make the school building funtion as efficiently as possible.
I pledge to assign a student to ensure that the smart board is unpluged at the end of every day and I will also reduce the amount of time the smart board by turning it off during the lunch and rescess period.</t>
  </si>
  <si>
    <t>Total kWh Savings per year</t>
  </si>
  <si>
    <t>Cost per year by Usage</t>
  </si>
  <si>
    <t>* Please fill out all cells in yellow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</si>
</sst>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.0_);_(* \(#,##0.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0" tint="-0.34998626667073579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u/>
      <sz val="11"/>
      <color theme="10"/>
      <name val="Calibri"/>
      <family val="2"/>
      <scheme val="minor"/>
    </font>
    <font>
      <b/>
      <sz val="16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127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Protection="1">
      <protection locked="0"/>
    </xf>
    <xf numFmtId="0" fontId="4" fillId="0" borderId="3" xfId="0" applyFont="1" applyFill="1" applyBorder="1"/>
    <xf numFmtId="8" fontId="4" fillId="0" borderId="3" xfId="0" applyNumberFormat="1" applyFont="1" applyFill="1" applyBorder="1" applyAlignment="1">
      <alignment horizontal="right"/>
    </xf>
    <xf numFmtId="8" fontId="4" fillId="0" borderId="4" xfId="0" applyNumberFormat="1" applyFont="1" applyFill="1" applyBorder="1" applyAlignment="1">
      <alignment horizontal="right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8" fontId="4" fillId="0" borderId="4" xfId="0" applyNumberFormat="1" applyFont="1" applyFill="1" applyBorder="1"/>
    <xf numFmtId="0" fontId="4" fillId="0" borderId="0" xfId="0" applyFont="1" applyFill="1" applyBorder="1"/>
    <xf numFmtId="8" fontId="4" fillId="0" borderId="0" xfId="0" applyNumberFormat="1" applyFont="1" applyFill="1" applyBorder="1" applyAlignment="1">
      <alignment horizontal="right"/>
    </xf>
    <xf numFmtId="0" fontId="0" fillId="0" borderId="0" xfId="0" applyBorder="1"/>
    <xf numFmtId="0" fontId="0" fillId="0" borderId="6" xfId="0" applyBorder="1"/>
    <xf numFmtId="0" fontId="4" fillId="2" borderId="5" xfId="0" applyFont="1" applyFill="1" applyBorder="1" applyProtection="1">
      <protection locked="0"/>
    </xf>
    <xf numFmtId="0" fontId="6" fillId="0" borderId="0" xfId="0" applyFont="1"/>
    <xf numFmtId="0" fontId="7" fillId="0" borderId="0" xfId="0" applyFont="1"/>
    <xf numFmtId="0" fontId="8" fillId="0" borderId="0" xfId="0" applyFont="1"/>
    <xf numFmtId="164" fontId="4" fillId="3" borderId="19" xfId="2" applyNumberFormat="1" applyFont="1" applyFill="1" applyBorder="1" applyAlignment="1">
      <alignment horizontal="right"/>
    </xf>
    <xf numFmtId="0" fontId="0" fillId="0" borderId="23" xfId="0" applyFill="1" applyBorder="1" applyAlignment="1">
      <alignment horizontal="center"/>
    </xf>
    <xf numFmtId="0" fontId="4" fillId="2" borderId="24" xfId="0" applyFont="1" applyFill="1" applyBorder="1" applyProtection="1">
      <protection locked="0"/>
    </xf>
    <xf numFmtId="165" fontId="4" fillId="3" borderId="19" xfId="1" applyNumberFormat="1" applyFont="1" applyFill="1" applyBorder="1" applyAlignment="1">
      <alignment horizontal="left"/>
    </xf>
    <xf numFmtId="0" fontId="9" fillId="0" borderId="20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0" fillId="0" borderId="28" xfId="0" applyFill="1" applyBorder="1" applyAlignment="1">
      <alignment horizontal="center"/>
    </xf>
    <xf numFmtId="0" fontId="4" fillId="2" borderId="21" xfId="0" applyFont="1" applyFill="1" applyBorder="1" applyProtection="1">
      <protection locked="0"/>
    </xf>
    <xf numFmtId="0" fontId="4" fillId="0" borderId="33" xfId="0" applyFont="1" applyFill="1" applyBorder="1"/>
    <xf numFmtId="0" fontId="4" fillId="5" borderId="33" xfId="0" applyFont="1" applyFill="1" applyBorder="1"/>
    <xf numFmtId="0" fontId="9" fillId="0" borderId="7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4" fillId="0" borderId="36" xfId="0" applyFont="1" applyFill="1" applyBorder="1"/>
    <xf numFmtId="0" fontId="4" fillId="0" borderId="22" xfId="0" applyFont="1" applyFill="1" applyBorder="1"/>
    <xf numFmtId="0" fontId="4" fillId="0" borderId="7" xfId="0" applyFont="1" applyFill="1" applyBorder="1"/>
    <xf numFmtId="0" fontId="4" fillId="5" borderId="37" xfId="0" applyFont="1" applyFill="1" applyBorder="1"/>
    <xf numFmtId="8" fontId="4" fillId="0" borderId="22" xfId="0" applyNumberFormat="1" applyFont="1" applyFill="1" applyBorder="1" applyAlignment="1">
      <alignment horizontal="right"/>
    </xf>
    <xf numFmtId="164" fontId="4" fillId="0" borderId="22" xfId="2" applyNumberFormat="1" applyFont="1" applyFill="1" applyBorder="1" applyAlignment="1">
      <alignment horizontal="right" vertical="center"/>
    </xf>
    <xf numFmtId="8" fontId="4" fillId="0" borderId="39" xfId="0" applyNumberFormat="1" applyFont="1" applyFill="1" applyBorder="1" applyAlignment="1">
      <alignment horizontal="right"/>
    </xf>
    <xf numFmtId="164" fontId="4" fillId="0" borderId="31" xfId="2" applyNumberFormat="1" applyFont="1" applyFill="1" applyBorder="1" applyAlignment="1">
      <alignment horizontal="right"/>
    </xf>
    <xf numFmtId="0" fontId="0" fillId="0" borderId="6" xfId="0" applyBorder="1"/>
    <xf numFmtId="0" fontId="9" fillId="0" borderId="19" xfId="0" applyFont="1" applyBorder="1" applyAlignment="1">
      <alignment horizontal="center" vertical="center" wrapText="1"/>
    </xf>
    <xf numFmtId="0" fontId="9" fillId="4" borderId="20" xfId="0" applyFont="1" applyFill="1" applyBorder="1" applyAlignment="1">
      <alignment horizontal="center" vertical="center" wrapText="1"/>
    </xf>
    <xf numFmtId="0" fontId="9" fillId="4" borderId="31" xfId="0" applyFont="1" applyFill="1" applyBorder="1" applyAlignment="1">
      <alignment horizontal="center" vertical="center" wrapText="1"/>
    </xf>
    <xf numFmtId="0" fontId="4" fillId="3" borderId="33" xfId="0" applyFont="1" applyFill="1" applyBorder="1"/>
    <xf numFmtId="164" fontId="4" fillId="3" borderId="33" xfId="2" applyNumberFormat="1" applyFont="1" applyFill="1" applyBorder="1" applyAlignment="1">
      <alignment horizontal="right"/>
    </xf>
    <xf numFmtId="43" fontId="4" fillId="0" borderId="3" xfId="0" applyNumberFormat="1" applyFont="1" applyFill="1" applyBorder="1"/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8" fontId="0" fillId="2" borderId="7" xfId="0" applyNumberFormat="1" applyFill="1" applyBorder="1"/>
    <xf numFmtId="0" fontId="4" fillId="2" borderId="26" xfId="0" applyFont="1" applyFill="1" applyBorder="1" applyProtection="1">
      <protection locked="0"/>
    </xf>
    <xf numFmtId="0" fontId="4" fillId="2" borderId="28" xfId="0" applyFont="1" applyFill="1" applyBorder="1" applyProtection="1">
      <protection locked="0"/>
    </xf>
    <xf numFmtId="0" fontId="4" fillId="2" borderId="19" xfId="0" applyFont="1" applyFill="1" applyBorder="1" applyProtection="1">
      <protection locked="0"/>
    </xf>
    <xf numFmtId="0" fontId="4" fillId="0" borderId="21" xfId="0" applyFont="1" applyFill="1" applyBorder="1" applyProtection="1"/>
    <xf numFmtId="0" fontId="10" fillId="6" borderId="21" xfId="0" applyFont="1" applyFill="1" applyBorder="1" applyProtection="1"/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0" fontId="3" fillId="5" borderId="13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3" xfId="2" applyNumberFormat="1" applyFont="1" applyFill="1" applyBorder="1" applyAlignment="1" applyProtection="1">
      <alignment horizontal="center" vertical="center"/>
      <protection locked="0"/>
    </xf>
    <xf numFmtId="0" fontId="12" fillId="0" borderId="6" xfId="0" applyFont="1" applyBorder="1"/>
    <xf numFmtId="14" fontId="12" fillId="0" borderId="6" xfId="0" applyNumberFormat="1" applyFont="1" applyBorder="1"/>
    <xf numFmtId="0" fontId="2" fillId="0" borderId="6" xfId="0" applyFont="1" applyBorder="1"/>
    <xf numFmtId="0" fontId="11" fillId="0" borderId="0" xfId="0" applyFont="1"/>
    <xf numFmtId="0" fontId="11" fillId="0" borderId="0" xfId="0" applyFont="1" applyAlignment="1">
      <alignment horizontal="right"/>
    </xf>
    <xf numFmtId="0" fontId="14" fillId="0" borderId="6" xfId="3" applyFont="1" applyBorder="1" applyAlignment="1">
      <alignment horizontal="left"/>
    </xf>
    <xf numFmtId="0" fontId="0" fillId="2" borderId="14" xfId="0" applyFill="1" applyBorder="1" applyAlignment="1" applyProtection="1">
      <alignment horizontal="center"/>
      <protection locked="0"/>
    </xf>
    <xf numFmtId="8" fontId="0" fillId="2" borderId="7" xfId="0" applyNumberFormat="1" applyFill="1" applyBorder="1" applyProtection="1">
      <protection locked="0"/>
    </xf>
    <xf numFmtId="0" fontId="7" fillId="0" borderId="0" xfId="0" applyFont="1" applyBorder="1" applyAlignment="1">
      <alignment vertical="top"/>
    </xf>
    <xf numFmtId="0" fontId="0" fillId="0" borderId="0" xfId="0" applyFill="1" applyBorder="1" applyProtection="1">
      <protection locked="0"/>
    </xf>
    <xf numFmtId="0" fontId="5" fillId="0" borderId="0" xfId="0" applyFont="1" applyFill="1" applyBorder="1" applyAlignment="1" applyProtection="1">
      <alignment wrapText="1"/>
      <protection locked="0"/>
    </xf>
    <xf numFmtId="0" fontId="5" fillId="0" borderId="0" xfId="0" applyFont="1" applyFill="1" applyBorder="1" applyAlignment="1" applyProtection="1"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Protection="1">
      <protection locked="0"/>
    </xf>
    <xf numFmtId="164" fontId="5" fillId="0" borderId="38" xfId="0" applyNumberFormat="1" applyFont="1" applyFill="1" applyBorder="1" applyAlignment="1">
      <alignment horizontal="right"/>
    </xf>
    <xf numFmtId="164" fontId="5" fillId="0" borderId="18" xfId="0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0" fontId="15" fillId="2" borderId="40" xfId="0" applyFont="1" applyFill="1" applyBorder="1" applyAlignment="1" applyProtection="1">
      <alignment horizontal="center" vertical="top" wrapText="1"/>
      <protection locked="0"/>
    </xf>
    <xf numFmtId="0" fontId="15" fillId="2" borderId="41" xfId="0" applyFont="1" applyFill="1" applyBorder="1" applyAlignment="1" applyProtection="1">
      <alignment horizontal="center" vertical="top" wrapText="1"/>
      <protection locked="0"/>
    </xf>
    <xf numFmtId="0" fontId="15" fillId="2" borderId="42" xfId="0" applyFont="1" applyFill="1" applyBorder="1" applyAlignment="1" applyProtection="1">
      <alignment horizontal="center" vertical="top" wrapText="1"/>
      <protection locked="0"/>
    </xf>
    <xf numFmtId="0" fontId="15" fillId="2" borderId="43" xfId="0" applyFont="1" applyFill="1" applyBorder="1" applyAlignment="1" applyProtection="1">
      <alignment horizontal="center" vertical="top" wrapText="1"/>
      <protection locked="0"/>
    </xf>
    <xf numFmtId="0" fontId="15" fillId="2" borderId="0" xfId="0" applyFont="1" applyFill="1" applyBorder="1" applyAlignment="1" applyProtection="1">
      <alignment horizontal="center" vertical="top" wrapText="1"/>
      <protection locked="0"/>
    </xf>
    <xf numFmtId="0" fontId="15" fillId="2" borderId="44" xfId="0" applyFont="1" applyFill="1" applyBorder="1" applyAlignment="1" applyProtection="1">
      <alignment horizontal="center" vertical="top" wrapText="1"/>
      <protection locked="0"/>
    </xf>
    <xf numFmtId="0" fontId="15" fillId="2" borderId="45" xfId="0" applyFont="1" applyFill="1" applyBorder="1" applyAlignment="1" applyProtection="1">
      <alignment horizontal="center" vertical="top" wrapText="1"/>
      <protection locked="0"/>
    </xf>
    <xf numFmtId="0" fontId="15" fillId="2" borderId="46" xfId="0" applyFont="1" applyFill="1" applyBorder="1" applyAlignment="1" applyProtection="1">
      <alignment horizontal="center" vertical="top" wrapText="1"/>
      <protection locked="0"/>
    </xf>
    <xf numFmtId="0" fontId="15" fillId="2" borderId="47" xfId="0" applyFont="1" applyFill="1" applyBorder="1" applyAlignment="1" applyProtection="1">
      <alignment horizontal="center" vertical="top" wrapText="1"/>
      <protection locked="0"/>
    </xf>
    <xf numFmtId="0" fontId="2" fillId="2" borderId="32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/>
    </xf>
    <xf numFmtId="0" fontId="4" fillId="2" borderId="34" xfId="0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0" xfId="0" applyFont="1" applyFill="1" applyBorder="1" applyAlignment="1" applyProtection="1">
      <alignment horizontal="center" vertical="center"/>
      <protection locked="0"/>
    </xf>
    <xf numFmtId="43" fontId="4" fillId="3" borderId="20" xfId="0" applyNumberFormat="1" applyFont="1" applyFill="1" applyBorder="1" applyAlignment="1"/>
    <xf numFmtId="43" fontId="4" fillId="3" borderId="22" xfId="0" applyNumberFormat="1" applyFont="1" applyFill="1" applyBorder="1" applyAlignment="1"/>
    <xf numFmtId="164" fontId="5" fillId="3" borderId="27" xfId="0" applyNumberFormat="1" applyFont="1" applyFill="1" applyBorder="1" applyAlignment="1">
      <alignment horizontal="center"/>
    </xf>
    <xf numFmtId="164" fontId="5" fillId="3" borderId="29" xfId="0" applyNumberFormat="1" applyFont="1" applyFill="1" applyBorder="1" applyAlignment="1">
      <alignment horizontal="center"/>
    </xf>
    <xf numFmtId="0" fontId="0" fillId="2" borderId="8" xfId="0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0" fontId="0" fillId="2" borderId="10" xfId="0" applyFill="1" applyBorder="1" applyAlignment="1" applyProtection="1">
      <alignment horizontal="center" vertical="center" wrapText="1"/>
      <protection locked="0"/>
    </xf>
    <xf numFmtId="0" fontId="0" fillId="2" borderId="11" xfId="0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0" fontId="5" fillId="2" borderId="40" xfId="0" applyFont="1" applyFill="1" applyBorder="1" applyAlignment="1" applyProtection="1">
      <alignment horizontal="center" wrapText="1"/>
      <protection locked="0"/>
    </xf>
    <xf numFmtId="0" fontId="5" fillId="2" borderId="41" xfId="0" applyFont="1" applyFill="1" applyBorder="1" applyAlignment="1" applyProtection="1">
      <alignment horizontal="center"/>
      <protection locked="0"/>
    </xf>
    <xf numFmtId="0" fontId="5" fillId="2" borderId="42" xfId="0" applyFont="1" applyFill="1" applyBorder="1" applyAlignment="1" applyProtection="1">
      <alignment horizontal="center"/>
      <protection locked="0"/>
    </xf>
    <xf numFmtId="0" fontId="5" fillId="2" borderId="43" xfId="0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center"/>
      <protection locked="0"/>
    </xf>
    <xf numFmtId="0" fontId="5" fillId="2" borderId="44" xfId="0" applyFont="1" applyFill="1" applyBorder="1" applyAlignment="1" applyProtection="1">
      <alignment horizontal="center"/>
      <protection locked="0"/>
    </xf>
    <xf numFmtId="0" fontId="5" fillId="2" borderId="45" xfId="0" applyFont="1" applyFill="1" applyBorder="1" applyAlignment="1" applyProtection="1">
      <alignment horizontal="center"/>
      <protection locked="0"/>
    </xf>
    <xf numFmtId="0" fontId="5" fillId="2" borderId="46" xfId="0" applyFont="1" applyFill="1" applyBorder="1" applyAlignment="1" applyProtection="1">
      <alignment horizontal="center"/>
      <protection locked="0"/>
    </xf>
    <xf numFmtId="0" fontId="5" fillId="2" borderId="47" xfId="0" applyFont="1" applyFill="1" applyBorder="1" applyAlignment="1" applyProtection="1">
      <alignment horizontal="center"/>
      <protection locked="0"/>
    </xf>
    <xf numFmtId="0" fontId="3" fillId="5" borderId="14" xfId="0" applyFont="1" applyFill="1" applyBorder="1" applyAlignment="1" applyProtection="1">
      <alignment horizontal="center" vertical="center" wrapText="1"/>
      <protection locked="0"/>
    </xf>
    <xf numFmtId="0" fontId="3" fillId="5" borderId="15" xfId="0" applyFont="1" applyFill="1" applyBorder="1" applyAlignment="1" applyProtection="1">
      <alignment horizontal="center" vertical="center" wrapText="1"/>
      <protection locked="0"/>
    </xf>
    <xf numFmtId="0" fontId="3" fillId="5" borderId="16" xfId="0" applyFont="1" applyFill="1" applyBorder="1" applyAlignment="1" applyProtection="1">
      <alignment horizontal="center" vertical="center" wrapText="1"/>
      <protection locked="0"/>
    </xf>
    <xf numFmtId="0" fontId="3" fillId="5" borderId="17" xfId="0" applyFont="1" applyFill="1" applyBorder="1" applyAlignment="1" applyProtection="1">
      <alignment vertical="center" wrapText="1"/>
      <protection locked="0"/>
    </xf>
    <xf numFmtId="0" fontId="3" fillId="5" borderId="5" xfId="0" applyFont="1" applyFill="1" applyBorder="1" applyAlignment="1" applyProtection="1">
      <alignment vertical="center" wrapText="1"/>
      <protection locked="0"/>
    </xf>
    <xf numFmtId="0" fontId="0" fillId="2" borderId="17" xfId="0" applyFont="1" applyFill="1" applyBorder="1" applyAlignment="1" applyProtection="1">
      <alignment horizontal="center" wrapText="1"/>
      <protection locked="0"/>
    </xf>
    <xf numFmtId="0" fontId="0" fillId="2" borderId="5" xfId="0" applyFont="1" applyFill="1" applyBorder="1" applyAlignment="1" applyProtection="1">
      <alignment horizontal="center"/>
      <protection locked="0"/>
    </xf>
    <xf numFmtId="0" fontId="2" fillId="2" borderId="14" xfId="0" applyFont="1" applyFill="1" applyBorder="1"/>
    <xf numFmtId="0" fontId="2" fillId="2" borderId="15" xfId="0" applyFont="1" applyFill="1" applyBorder="1"/>
    <xf numFmtId="0" fontId="2" fillId="2" borderId="16" xfId="0" applyFont="1" applyFill="1" applyBorder="1"/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xample@ase.org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example@ase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7"/>
  <sheetViews>
    <sheetView tabSelected="1" zoomScale="85" zoomScaleNormal="85" workbookViewId="0">
      <selection activeCell="AA9" sqref="AA9"/>
    </sheetView>
  </sheetViews>
  <sheetFormatPr defaultRowHeight="15" x14ac:dyDescent="0.25"/>
  <cols>
    <col min="2" max="2" width="14.140625" customWidth="1"/>
    <col min="3" max="3" width="13.5703125" customWidth="1"/>
    <col min="4" max="4" width="16.85546875" customWidth="1"/>
    <col min="5" max="5" width="13.5703125" customWidth="1"/>
    <col min="6" max="7" width="12" customWidth="1"/>
    <col min="8" max="8" width="11.28515625" customWidth="1"/>
    <col min="9" max="9" width="13.28515625" customWidth="1"/>
    <col min="10" max="10" width="13.85546875" customWidth="1"/>
    <col min="11" max="11" width="12.85546875" customWidth="1"/>
    <col min="12" max="12" width="11.28515625" customWidth="1"/>
    <col min="13" max="13" width="15.28515625" customWidth="1"/>
    <col min="14" max="14" width="17.42578125" customWidth="1"/>
  </cols>
  <sheetData>
    <row r="1" spans="1:28" ht="24" thickBot="1" x14ac:dyDescent="0.4">
      <c r="B1" s="17" t="s">
        <v>49</v>
      </c>
      <c r="J1" s="76" t="s">
        <v>24</v>
      </c>
      <c r="K1" s="76"/>
      <c r="L1" s="47" t="s">
        <v>15</v>
      </c>
      <c r="M1" s="48"/>
      <c r="N1" s="49"/>
    </row>
    <row r="2" spans="1:28" ht="15.75" thickBot="1" x14ac:dyDescent="0.3">
      <c r="J2" s="76" t="s">
        <v>25</v>
      </c>
      <c r="K2" s="76"/>
      <c r="L2" s="50">
        <v>0.11</v>
      </c>
      <c r="M2" s="12"/>
      <c r="N2" s="12"/>
    </row>
    <row r="3" spans="1:28" ht="19.5" thickBot="1" x14ac:dyDescent="0.35">
      <c r="B3" s="15" t="s">
        <v>40</v>
      </c>
      <c r="E3" s="124" t="s">
        <v>69</v>
      </c>
      <c r="F3" s="125"/>
      <c r="G3" s="126"/>
      <c r="J3" s="63"/>
      <c r="K3" s="64" t="s">
        <v>61</v>
      </c>
      <c r="L3" s="63">
        <v>365</v>
      </c>
    </row>
    <row r="4" spans="1:28" ht="95.25" thickBot="1" x14ac:dyDescent="0.3">
      <c r="A4" s="90" t="s">
        <v>63</v>
      </c>
      <c r="B4" s="91"/>
      <c r="C4" s="92"/>
      <c r="D4" s="29" t="s">
        <v>34</v>
      </c>
      <c r="E4" s="30" t="s">
        <v>35</v>
      </c>
      <c r="F4" s="31" t="s">
        <v>5</v>
      </c>
      <c r="G4" s="31" t="s">
        <v>6</v>
      </c>
      <c r="H4" s="31" t="s">
        <v>56</v>
      </c>
      <c r="I4" s="31" t="s">
        <v>27</v>
      </c>
      <c r="J4" s="31" t="s">
        <v>53</v>
      </c>
      <c r="K4" s="31" t="s">
        <v>54</v>
      </c>
      <c r="L4" s="31" t="s">
        <v>36</v>
      </c>
      <c r="M4" s="31" t="s">
        <v>55</v>
      </c>
      <c r="N4" s="24" t="s">
        <v>37</v>
      </c>
    </row>
    <row r="5" spans="1:28" ht="19.5" thickBot="1" x14ac:dyDescent="0.35">
      <c r="A5" s="86" t="s">
        <v>50</v>
      </c>
      <c r="B5" s="87"/>
      <c r="C5" s="19" t="s">
        <v>38</v>
      </c>
      <c r="D5" s="20">
        <v>330</v>
      </c>
      <c r="E5" s="94" t="s">
        <v>48</v>
      </c>
      <c r="F5" s="20">
        <v>8</v>
      </c>
      <c r="G5" s="20">
        <v>200</v>
      </c>
      <c r="H5" s="94">
        <v>1</v>
      </c>
      <c r="I5" s="32">
        <f t="shared" ref="I5" si="0">D5*F5*H5</f>
        <v>2640</v>
      </c>
      <c r="J5" s="34">
        <f t="shared" ref="J5" si="1">I5/1000</f>
        <v>2.64</v>
      </c>
      <c r="K5" s="35">
        <f t="shared" ref="K5" si="2">G5*J5</f>
        <v>528</v>
      </c>
      <c r="L5" s="38">
        <f>L2</f>
        <v>0.11</v>
      </c>
      <c r="M5" s="39">
        <f t="shared" ref="M5" si="3">L5*K5</f>
        <v>58.08</v>
      </c>
      <c r="N5" s="74">
        <f>M5+M6</f>
        <v>67.531199999999998</v>
      </c>
    </row>
    <row r="6" spans="1:28" ht="19.5" thickBot="1" x14ac:dyDescent="0.35">
      <c r="A6" s="88"/>
      <c r="B6" s="89"/>
      <c r="C6" s="25" t="s">
        <v>39</v>
      </c>
      <c r="D6" s="26">
        <v>12</v>
      </c>
      <c r="E6" s="95"/>
      <c r="F6" s="54">
        <f>24-F5</f>
        <v>16</v>
      </c>
      <c r="G6" s="54">
        <f>L3-G5</f>
        <v>165</v>
      </c>
      <c r="H6" s="95"/>
      <c r="I6" s="27">
        <f t="shared" ref="I6" si="4">D6*F6*H5</f>
        <v>192</v>
      </c>
      <c r="J6" s="33">
        <f>I6/1000</f>
        <v>0.192</v>
      </c>
      <c r="K6" s="28">
        <f>(IF(E5="Y",G6,0)*(D6/1000)*24+IF(E5="Y",G5,0)*(D6/1000)*(F6))*H5</f>
        <v>85.919999999999987</v>
      </c>
      <c r="L6" s="36">
        <f>L2</f>
        <v>0.11</v>
      </c>
      <c r="M6" s="37">
        <f t="shared" ref="M6" si="5">K6*L6</f>
        <v>9.4511999999999983</v>
      </c>
      <c r="N6" s="75"/>
    </row>
    <row r="7" spans="1:28" ht="14.25" customHeight="1" thickBot="1" x14ac:dyDescent="0.4">
      <c r="A7" s="93"/>
      <c r="B7" s="93"/>
      <c r="C7" s="93"/>
      <c r="D7" s="93"/>
      <c r="E7" s="93"/>
      <c r="L7" s="10"/>
      <c r="M7" s="11"/>
      <c r="N7" s="11"/>
    </row>
    <row r="8" spans="1:28" ht="63.75" thickBot="1" x14ac:dyDescent="0.35">
      <c r="A8" s="90" t="s">
        <v>41</v>
      </c>
      <c r="B8" s="91"/>
      <c r="C8" s="91"/>
      <c r="D8" s="91"/>
      <c r="E8" s="92"/>
      <c r="F8" s="23" t="s">
        <v>42</v>
      </c>
      <c r="G8" s="41" t="s">
        <v>35</v>
      </c>
      <c r="H8" s="22" t="s">
        <v>43</v>
      </c>
      <c r="I8" s="22" t="s">
        <v>44</v>
      </c>
      <c r="J8" s="22" t="s">
        <v>45</v>
      </c>
      <c r="K8" s="22" t="s">
        <v>46</v>
      </c>
      <c r="L8" s="22" t="s">
        <v>68</v>
      </c>
      <c r="M8" s="42" t="s">
        <v>67</v>
      </c>
      <c r="N8" s="43" t="s">
        <v>47</v>
      </c>
      <c r="P8" s="10"/>
      <c r="Q8" s="11"/>
      <c r="R8" s="11"/>
    </row>
    <row r="9" spans="1:28" ht="36" customHeight="1" thickBot="1" x14ac:dyDescent="0.35">
      <c r="A9" s="102" t="s">
        <v>64</v>
      </c>
      <c r="B9" s="103"/>
      <c r="C9" s="103"/>
      <c r="D9" s="103"/>
      <c r="E9" s="104"/>
      <c r="F9" s="51">
        <v>330</v>
      </c>
      <c r="G9" s="96" t="s">
        <v>51</v>
      </c>
      <c r="H9" s="53">
        <v>1</v>
      </c>
      <c r="I9" s="53">
        <v>0</v>
      </c>
      <c r="J9" s="97">
        <v>0</v>
      </c>
      <c r="K9" s="21">
        <f>IF(F9="",0,K5-(F9)*(F5-H9)*(G5-I9)*(H5-J9)/1000)</f>
        <v>66</v>
      </c>
      <c r="L9" s="18">
        <f>K9*L2</f>
        <v>7.26</v>
      </c>
      <c r="M9" s="98">
        <f>K9+K10</f>
        <v>151.91999999999999</v>
      </c>
      <c r="N9" s="100">
        <f>L9+L10</f>
        <v>16.711199999999998</v>
      </c>
      <c r="P9" s="10"/>
      <c r="Q9" s="11"/>
      <c r="R9" s="11"/>
    </row>
    <row r="10" spans="1:28" ht="19.5" thickBot="1" x14ac:dyDescent="0.35">
      <c r="A10" s="105"/>
      <c r="B10" s="106"/>
      <c r="C10" s="106"/>
      <c r="D10" s="106"/>
      <c r="E10" s="107"/>
      <c r="F10" s="52">
        <v>12</v>
      </c>
      <c r="G10" s="95"/>
      <c r="H10" s="55">
        <f>F6+H9</f>
        <v>17</v>
      </c>
      <c r="I10" s="55">
        <f>G6+I9</f>
        <v>165</v>
      </c>
      <c r="J10" s="95"/>
      <c r="K10" s="44">
        <f>IF(F10="",0,K6-(IF(G9="Y",I10,0)*(F10/1000)*24+IF(G9="Y",(G5-I9),0)*(F10/1000)*(H10))*(H5-J9))</f>
        <v>85.919999999999987</v>
      </c>
      <c r="L10" s="45">
        <f>K10*L2</f>
        <v>9.4511999999999983</v>
      </c>
      <c r="M10" s="99"/>
      <c r="N10" s="101"/>
      <c r="P10" s="10"/>
      <c r="Q10" s="11"/>
      <c r="R10" s="11"/>
    </row>
    <row r="11" spans="1:28" ht="9.75" customHeight="1" x14ac:dyDescent="0.25"/>
    <row r="12" spans="1:28" ht="35.25" thickBot="1" x14ac:dyDescent="0.3">
      <c r="B12" s="68" t="s">
        <v>17</v>
      </c>
      <c r="C12" s="68"/>
      <c r="D12" s="68"/>
      <c r="E12" s="68"/>
      <c r="F12" s="68"/>
      <c r="L12" s="72" t="s">
        <v>21</v>
      </c>
      <c r="M12" s="7" t="s">
        <v>32</v>
      </c>
      <c r="N12" s="8" t="s">
        <v>33</v>
      </c>
      <c r="T12" s="69"/>
      <c r="U12" s="69"/>
      <c r="V12" s="69"/>
      <c r="W12" s="69"/>
      <c r="X12" s="69"/>
      <c r="Y12" s="69"/>
      <c r="Z12" s="69"/>
      <c r="AA12" s="69"/>
      <c r="AB12" s="69"/>
    </row>
    <row r="13" spans="1:28" ht="19.5" customHeight="1" thickTop="1" x14ac:dyDescent="0.3">
      <c r="B13" s="77" t="s">
        <v>66</v>
      </c>
      <c r="C13" s="78"/>
      <c r="D13" s="78"/>
      <c r="E13" s="78"/>
      <c r="F13" s="78"/>
      <c r="G13" s="78"/>
      <c r="H13" s="78"/>
      <c r="I13" s="78"/>
      <c r="J13" s="79"/>
      <c r="L13" s="73">
        <v>5</v>
      </c>
      <c r="M13" s="46">
        <f>M9*L13</f>
        <v>759.59999999999991</v>
      </c>
      <c r="N13" s="9">
        <f>N9*L13</f>
        <v>83.555999999999983</v>
      </c>
      <c r="T13" s="70"/>
      <c r="U13" s="71"/>
      <c r="V13" s="71"/>
      <c r="W13" s="71"/>
      <c r="X13" s="71"/>
      <c r="Y13" s="71"/>
      <c r="Z13" s="71"/>
      <c r="AA13" s="71"/>
      <c r="AB13" s="71"/>
    </row>
    <row r="14" spans="1:28" ht="15" customHeight="1" x14ac:dyDescent="0.3">
      <c r="B14" s="80"/>
      <c r="C14" s="81"/>
      <c r="D14" s="81"/>
      <c r="E14" s="81"/>
      <c r="F14" s="81"/>
      <c r="G14" s="81"/>
      <c r="H14" s="81"/>
      <c r="I14" s="81"/>
      <c r="J14" s="82"/>
      <c r="T14" s="71"/>
      <c r="U14" s="71"/>
      <c r="V14" s="71"/>
      <c r="W14" s="71"/>
      <c r="X14" s="71"/>
      <c r="Y14" s="71"/>
      <c r="Z14" s="71"/>
      <c r="AA14" s="71"/>
      <c r="AB14" s="71"/>
    </row>
    <row r="15" spans="1:28" ht="15" customHeight="1" x14ac:dyDescent="0.3">
      <c r="B15" s="80"/>
      <c r="C15" s="81"/>
      <c r="D15" s="81"/>
      <c r="E15" s="81"/>
      <c r="F15" s="81"/>
      <c r="G15" s="81"/>
      <c r="H15" s="81"/>
      <c r="I15" s="81"/>
      <c r="J15" s="82"/>
      <c r="T15" s="71"/>
      <c r="U15" s="71"/>
      <c r="V15" s="71"/>
      <c r="W15" s="71"/>
      <c r="X15" s="71"/>
      <c r="Y15" s="71"/>
      <c r="Z15" s="71"/>
      <c r="AA15" s="71"/>
      <c r="AB15" s="71"/>
    </row>
    <row r="16" spans="1:28" ht="15" customHeight="1" x14ac:dyDescent="0.3">
      <c r="B16" s="80"/>
      <c r="C16" s="81"/>
      <c r="D16" s="81"/>
      <c r="E16" s="81"/>
      <c r="F16" s="81"/>
      <c r="G16" s="81"/>
      <c r="H16" s="81"/>
      <c r="I16" s="81"/>
      <c r="J16" s="82"/>
      <c r="T16" s="71"/>
      <c r="U16" s="71"/>
      <c r="V16" s="71"/>
      <c r="W16" s="71"/>
      <c r="X16" s="71"/>
      <c r="Y16" s="71"/>
      <c r="Z16" s="71"/>
      <c r="AA16" s="71"/>
      <c r="AB16" s="71"/>
    </row>
    <row r="17" spans="2:28" ht="15" customHeight="1" x14ac:dyDescent="0.3">
      <c r="B17" s="80"/>
      <c r="C17" s="81"/>
      <c r="D17" s="81"/>
      <c r="E17" s="81"/>
      <c r="F17" s="81"/>
      <c r="G17" s="81"/>
      <c r="H17" s="81"/>
      <c r="I17" s="81"/>
      <c r="J17" s="82"/>
      <c r="T17" s="71"/>
      <c r="U17" s="71"/>
      <c r="V17" s="71"/>
      <c r="W17" s="71"/>
      <c r="X17" s="71"/>
      <c r="Y17" s="71"/>
      <c r="Z17" s="71"/>
      <c r="AA17" s="71"/>
      <c r="AB17" s="71"/>
    </row>
    <row r="18" spans="2:28" ht="15" customHeight="1" x14ac:dyDescent="0.3">
      <c r="B18" s="80"/>
      <c r="C18" s="81"/>
      <c r="D18" s="81"/>
      <c r="E18" s="81"/>
      <c r="F18" s="81"/>
      <c r="G18" s="81"/>
      <c r="H18" s="81"/>
      <c r="I18" s="81"/>
      <c r="J18" s="82"/>
      <c r="T18" s="71"/>
      <c r="U18" s="71"/>
      <c r="V18" s="71"/>
      <c r="W18" s="71"/>
      <c r="X18" s="71"/>
      <c r="Y18" s="71"/>
      <c r="Z18" s="71"/>
      <c r="AA18" s="71"/>
      <c r="AB18" s="71"/>
    </row>
    <row r="19" spans="2:28" ht="15" customHeight="1" x14ac:dyDescent="0.3">
      <c r="B19" s="80"/>
      <c r="C19" s="81"/>
      <c r="D19" s="81"/>
      <c r="E19" s="81"/>
      <c r="F19" s="81"/>
      <c r="G19" s="81"/>
      <c r="H19" s="81"/>
      <c r="I19" s="81"/>
      <c r="J19" s="82"/>
      <c r="T19" s="71"/>
      <c r="U19" s="71"/>
      <c r="V19" s="71"/>
      <c r="W19" s="71"/>
      <c r="X19" s="71"/>
      <c r="Y19" s="71"/>
      <c r="Z19" s="71"/>
      <c r="AA19" s="71"/>
      <c r="AB19" s="71"/>
    </row>
    <row r="20" spans="2:28" ht="30" customHeight="1" thickBot="1" x14ac:dyDescent="0.35">
      <c r="B20" s="83"/>
      <c r="C20" s="84"/>
      <c r="D20" s="84"/>
      <c r="E20" s="84"/>
      <c r="F20" s="84"/>
      <c r="G20" s="84"/>
      <c r="H20" s="84"/>
      <c r="I20" s="84"/>
      <c r="J20" s="85"/>
      <c r="T20" s="71"/>
      <c r="U20" s="71"/>
      <c r="V20" s="71"/>
      <c r="W20" s="71"/>
      <c r="X20" s="71"/>
      <c r="Y20" s="71"/>
      <c r="Z20" s="71"/>
      <c r="AA20" s="71"/>
      <c r="AB20" s="71"/>
    </row>
    <row r="21" spans="2:28" ht="50.25" customHeight="1" thickTop="1" thickBot="1" x14ac:dyDescent="0.35">
      <c r="B21" s="62" t="s">
        <v>18</v>
      </c>
      <c r="C21" s="60" t="s">
        <v>60</v>
      </c>
      <c r="D21" s="13"/>
      <c r="E21" s="13"/>
      <c r="F21" s="62" t="s">
        <v>57</v>
      </c>
      <c r="G21" s="60" t="s">
        <v>58</v>
      </c>
      <c r="H21" s="13"/>
      <c r="I21" s="13"/>
      <c r="J21" s="62" t="s">
        <v>19</v>
      </c>
      <c r="K21" s="65" t="s">
        <v>59</v>
      </c>
      <c r="L21" s="13"/>
      <c r="M21" s="62" t="s">
        <v>20</v>
      </c>
      <c r="N21" s="61">
        <v>41579</v>
      </c>
      <c r="T21" s="71"/>
      <c r="U21" s="71"/>
      <c r="V21" s="71"/>
      <c r="W21" s="71"/>
      <c r="X21" s="71"/>
      <c r="Y21" s="71"/>
      <c r="Z21" s="71"/>
      <c r="AA21" s="71"/>
      <c r="AB21" s="71"/>
    </row>
    <row r="22" spans="2:28" ht="51.75" customHeight="1" thickBot="1" x14ac:dyDescent="0.3">
      <c r="B22" s="62" t="s">
        <v>18</v>
      </c>
      <c r="C22" s="62"/>
      <c r="D22" s="62"/>
      <c r="E22" s="62"/>
      <c r="F22" s="62" t="s">
        <v>57</v>
      </c>
      <c r="G22" s="62"/>
      <c r="H22" s="62"/>
      <c r="I22" s="62"/>
      <c r="J22" s="62" t="s">
        <v>19</v>
      </c>
      <c r="K22" s="62"/>
      <c r="L22" s="62"/>
      <c r="M22" s="62" t="s">
        <v>20</v>
      </c>
      <c r="N22" s="62"/>
    </row>
    <row r="23" spans="2:28" ht="50.25" customHeight="1" thickBot="1" x14ac:dyDescent="0.3">
      <c r="B23" s="62" t="s">
        <v>18</v>
      </c>
      <c r="C23" s="62"/>
      <c r="D23" s="62"/>
      <c r="E23" s="62"/>
      <c r="F23" s="62" t="s">
        <v>57</v>
      </c>
      <c r="G23" s="62"/>
      <c r="H23" s="62"/>
      <c r="I23" s="62"/>
      <c r="J23" s="62" t="s">
        <v>19</v>
      </c>
      <c r="K23" s="62"/>
      <c r="L23" s="62"/>
      <c r="M23" s="62" t="s">
        <v>20</v>
      </c>
      <c r="N23" s="62"/>
    </row>
    <row r="24" spans="2:28" ht="50.25" customHeight="1" thickBot="1" x14ac:dyDescent="0.3">
      <c r="B24" s="62" t="s">
        <v>18</v>
      </c>
      <c r="C24" s="62"/>
      <c r="D24" s="62"/>
      <c r="E24" s="62"/>
      <c r="F24" s="62" t="s">
        <v>57</v>
      </c>
      <c r="G24" s="62"/>
      <c r="H24" s="62"/>
      <c r="I24" s="62"/>
      <c r="J24" s="62" t="s">
        <v>19</v>
      </c>
      <c r="K24" s="62"/>
      <c r="L24" s="62"/>
      <c r="M24" s="62" t="s">
        <v>20</v>
      </c>
      <c r="N24" s="62"/>
    </row>
    <row r="25" spans="2:28" ht="50.25" customHeight="1" thickBot="1" x14ac:dyDescent="0.3">
      <c r="B25" s="62" t="s">
        <v>18</v>
      </c>
      <c r="C25" s="62"/>
      <c r="D25" s="62"/>
      <c r="E25" s="62"/>
      <c r="F25" s="62" t="s">
        <v>57</v>
      </c>
      <c r="G25" s="62"/>
      <c r="H25" s="62"/>
      <c r="I25" s="62"/>
      <c r="J25" s="62" t="s">
        <v>19</v>
      </c>
      <c r="K25" s="62"/>
      <c r="L25" s="62"/>
      <c r="M25" s="62" t="s">
        <v>20</v>
      </c>
      <c r="N25" s="62"/>
    </row>
    <row r="26" spans="2:28" ht="50.25" customHeight="1" thickBot="1" x14ac:dyDescent="0.3">
      <c r="B26" s="62" t="s">
        <v>18</v>
      </c>
      <c r="C26" s="62"/>
      <c r="D26" s="62"/>
      <c r="E26" s="62"/>
      <c r="F26" s="62" t="s">
        <v>57</v>
      </c>
      <c r="G26" s="62"/>
      <c r="H26" s="62"/>
      <c r="I26" s="62"/>
      <c r="J26" s="62" t="s">
        <v>19</v>
      </c>
      <c r="K26" s="62"/>
      <c r="L26" s="62"/>
      <c r="M26" s="62" t="s">
        <v>20</v>
      </c>
      <c r="N26" s="62"/>
    </row>
    <row r="27" spans="2:28" ht="39.75" customHeight="1" x14ac:dyDescent="0.25"/>
  </sheetData>
  <sheetProtection algorithmName="SHA-512" hashValue="uiiJSCpHyv8WIKuWsIMUNRM6MCgQPg+zlDPKyF2Q2Fhxu1qGTpY3AWZm0eB96h9cSrvjk8ILbXTBXKCwVHj0sw==" saltValue="BtGWDnrnptLz3iP9ry9IeA==" spinCount="100000" sheet="1" objects="1" scenarios="1"/>
  <mergeCells count="15">
    <mergeCell ref="N5:N6"/>
    <mergeCell ref="J1:K1"/>
    <mergeCell ref="J2:K2"/>
    <mergeCell ref="B13:J20"/>
    <mergeCell ref="A5:B6"/>
    <mergeCell ref="A4:C4"/>
    <mergeCell ref="A7:E7"/>
    <mergeCell ref="E5:E6"/>
    <mergeCell ref="H5:H6"/>
    <mergeCell ref="G9:G10"/>
    <mergeCell ref="J9:J10"/>
    <mergeCell ref="M9:M10"/>
    <mergeCell ref="N9:N10"/>
    <mergeCell ref="A8:E8"/>
    <mergeCell ref="A9:E10"/>
  </mergeCells>
  <dataValidations disablePrompts="1" count="2">
    <dataValidation allowBlank="1" showInputMessage="1" showErrorMessage="1" prompt="How many less hours in the day will you use this appliance?" sqref="H8"/>
    <dataValidation allowBlank="1" showInputMessage="1" showErrorMessage="1" prompt="How many days less per year will you use this appliance?" sqref="I8"/>
  </dataValidations>
  <hyperlinks>
    <hyperlink ref="K21" r:id="rId1"/>
  </hyperlinks>
  <pageMargins left="0.7" right="0.7" top="0.75" bottom="0.75" header="0.3" footer="0.3"/>
  <pageSetup scale="63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zoomScaleNormal="100" workbookViewId="0">
      <selection activeCell="T10" sqref="T10"/>
    </sheetView>
  </sheetViews>
  <sheetFormatPr defaultRowHeight="15" x14ac:dyDescent="0.25"/>
  <cols>
    <col min="2" max="2" width="14.140625" customWidth="1"/>
    <col min="3" max="3" width="13.5703125" customWidth="1"/>
    <col min="4" max="4" width="16.85546875" customWidth="1"/>
    <col min="5" max="5" width="13.5703125" customWidth="1"/>
    <col min="6" max="7" width="12" customWidth="1"/>
    <col min="8" max="8" width="10.42578125" customWidth="1"/>
    <col min="9" max="9" width="13.28515625" customWidth="1"/>
    <col min="10" max="10" width="13.85546875" customWidth="1"/>
    <col min="11" max="11" width="12.85546875" customWidth="1"/>
    <col min="12" max="12" width="12.140625" customWidth="1"/>
    <col min="13" max="13" width="11" customWidth="1"/>
    <col min="14" max="14" width="11.5703125" customWidth="1"/>
  </cols>
  <sheetData>
    <row r="1" spans="1:14" ht="24" thickBot="1" x14ac:dyDescent="0.4">
      <c r="B1" s="17" t="s">
        <v>23</v>
      </c>
      <c r="J1" s="76" t="s">
        <v>24</v>
      </c>
      <c r="K1" s="76"/>
      <c r="L1" s="66" t="s">
        <v>15</v>
      </c>
      <c r="M1" s="48"/>
      <c r="N1" s="49"/>
    </row>
    <row r="2" spans="1:14" ht="15.75" thickBot="1" x14ac:dyDescent="0.3">
      <c r="J2" s="76" t="s">
        <v>25</v>
      </c>
      <c r="K2" s="76"/>
      <c r="L2" s="67">
        <v>0.11</v>
      </c>
      <c r="M2" s="12"/>
      <c r="N2" s="12"/>
    </row>
    <row r="3" spans="1:14" ht="19.5" thickBot="1" x14ac:dyDescent="0.35">
      <c r="B3" s="15" t="s">
        <v>16</v>
      </c>
      <c r="E3" s="124" t="s">
        <v>69</v>
      </c>
      <c r="F3" s="125"/>
      <c r="G3" s="126"/>
    </row>
    <row r="4" spans="1:14" ht="69.75" customHeight="1" x14ac:dyDescent="0.25">
      <c r="A4" s="120" t="s">
        <v>0</v>
      </c>
      <c r="B4" s="121"/>
      <c r="C4" s="56" t="s">
        <v>1</v>
      </c>
      <c r="D4" s="56" t="s">
        <v>2</v>
      </c>
      <c r="E4" s="56" t="s">
        <v>3</v>
      </c>
      <c r="F4" s="56" t="s">
        <v>4</v>
      </c>
      <c r="G4" s="56" t="s">
        <v>5</v>
      </c>
      <c r="H4" s="56" t="s">
        <v>6</v>
      </c>
      <c r="I4" s="1" t="s">
        <v>26</v>
      </c>
      <c r="J4" s="1" t="s">
        <v>27</v>
      </c>
      <c r="K4" s="1" t="s">
        <v>28</v>
      </c>
      <c r="L4" s="1" t="s">
        <v>29</v>
      </c>
      <c r="M4" s="1" t="s">
        <v>7</v>
      </c>
      <c r="N4" s="2" t="s">
        <v>30</v>
      </c>
    </row>
    <row r="5" spans="1:14" ht="55.5" customHeight="1" x14ac:dyDescent="0.3">
      <c r="A5" s="122" t="s">
        <v>62</v>
      </c>
      <c r="B5" s="123"/>
      <c r="C5" s="58" t="s">
        <v>14</v>
      </c>
      <c r="D5" s="58">
        <v>32</v>
      </c>
      <c r="E5" s="58">
        <v>4</v>
      </c>
      <c r="F5" s="59">
        <v>20</v>
      </c>
      <c r="G5" s="58">
        <v>8</v>
      </c>
      <c r="H5" s="58">
        <v>200</v>
      </c>
      <c r="I5" s="4">
        <f t="shared" ref="I5" si="0">D5*E5*F5</f>
        <v>2560</v>
      </c>
      <c r="J5" s="4">
        <f t="shared" ref="J5" si="1">I5*G5</f>
        <v>20480</v>
      </c>
      <c r="K5" s="4">
        <f t="shared" ref="K5" si="2">J5/1000</f>
        <v>20.48</v>
      </c>
      <c r="L5" s="4">
        <f t="shared" ref="L5" si="3">K5*H5</f>
        <v>4096</v>
      </c>
      <c r="M5" s="5">
        <f>$L$2</f>
        <v>0.11</v>
      </c>
      <c r="N5" s="6">
        <f t="shared" ref="N5" si="4">M5*L5</f>
        <v>450.56</v>
      </c>
    </row>
    <row r="6" spans="1:14" ht="21.75" thickBot="1" x14ac:dyDescent="0.4">
      <c r="B6" s="16"/>
    </row>
    <row r="7" spans="1:14" ht="69.75" thickBot="1" x14ac:dyDescent="0.3">
      <c r="A7" s="117" t="s">
        <v>52</v>
      </c>
      <c r="B7" s="118"/>
      <c r="C7" s="118"/>
      <c r="D7" s="118"/>
      <c r="E7" s="118"/>
      <c r="F7" s="118"/>
      <c r="G7" s="119"/>
      <c r="H7" s="57" t="s">
        <v>8</v>
      </c>
      <c r="I7" s="56" t="s">
        <v>9</v>
      </c>
      <c r="J7" s="56" t="s">
        <v>10</v>
      </c>
      <c r="K7" s="56" t="s">
        <v>11</v>
      </c>
      <c r="L7" s="56" t="s">
        <v>12</v>
      </c>
      <c r="M7" s="7" t="s">
        <v>13</v>
      </c>
      <c r="N7" s="8" t="s">
        <v>31</v>
      </c>
    </row>
    <row r="8" spans="1:14" ht="36" customHeight="1" x14ac:dyDescent="0.3">
      <c r="A8" s="102" t="s">
        <v>22</v>
      </c>
      <c r="B8" s="103"/>
      <c r="C8" s="103"/>
      <c r="D8" s="103"/>
      <c r="E8" s="103"/>
      <c r="F8" s="103"/>
      <c r="G8" s="104"/>
      <c r="H8" s="14">
        <v>28</v>
      </c>
      <c r="I8" s="3">
        <v>0</v>
      </c>
      <c r="J8" s="3">
        <v>0</v>
      </c>
      <c r="K8" s="3">
        <v>0.5</v>
      </c>
      <c r="L8" s="3">
        <v>0</v>
      </c>
      <c r="M8" s="4">
        <f>IF(H8="",0,L5-(H8*(E5-I8)*(F5-J8)*(G5-K8)*(H5-L8)/1000))</f>
        <v>736</v>
      </c>
      <c r="N8" s="9">
        <f>M8*L2</f>
        <v>80.959999999999994</v>
      </c>
    </row>
    <row r="9" spans="1:14" ht="15.75" thickBot="1" x14ac:dyDescent="0.3">
      <c r="A9" s="105"/>
      <c r="B9" s="106"/>
      <c r="C9" s="106"/>
      <c r="D9" s="106"/>
      <c r="E9" s="106"/>
      <c r="F9" s="106"/>
      <c r="G9" s="107"/>
    </row>
    <row r="10" spans="1:14" ht="52.5" customHeight="1" thickBot="1" x14ac:dyDescent="0.4">
      <c r="B10" s="16" t="s">
        <v>17</v>
      </c>
      <c r="L10" s="72" t="s">
        <v>21</v>
      </c>
      <c r="M10" s="7" t="s">
        <v>32</v>
      </c>
      <c r="N10" s="8" t="s">
        <v>33</v>
      </c>
    </row>
    <row r="11" spans="1:14" ht="19.5" thickTop="1" x14ac:dyDescent="0.3">
      <c r="B11" s="108" t="s">
        <v>65</v>
      </c>
      <c r="C11" s="109"/>
      <c r="D11" s="109"/>
      <c r="E11" s="109"/>
      <c r="F11" s="109"/>
      <c r="G11" s="109"/>
      <c r="H11" s="109"/>
      <c r="I11" s="109"/>
      <c r="J11" s="110"/>
      <c r="L11" s="73">
        <v>5</v>
      </c>
      <c r="M11" s="4">
        <f>M8*L11</f>
        <v>3680</v>
      </c>
      <c r="N11" s="9">
        <f>N8*L11</f>
        <v>404.79999999999995</v>
      </c>
    </row>
    <row r="12" spans="1:14" x14ac:dyDescent="0.25">
      <c r="B12" s="111"/>
      <c r="C12" s="112"/>
      <c r="D12" s="112"/>
      <c r="E12" s="112"/>
      <c r="F12" s="112"/>
      <c r="G12" s="112"/>
      <c r="H12" s="112"/>
      <c r="I12" s="112"/>
      <c r="J12" s="113"/>
    </row>
    <row r="13" spans="1:14" ht="15" hidden="1" customHeight="1" x14ac:dyDescent="0.25">
      <c r="B13" s="111"/>
      <c r="C13" s="112"/>
      <c r="D13" s="112"/>
      <c r="E13" s="112"/>
      <c r="F13" s="112"/>
      <c r="G13" s="112"/>
      <c r="H13" s="112"/>
      <c r="I13" s="112"/>
      <c r="J13" s="113"/>
    </row>
    <row r="14" spans="1:14" x14ac:dyDescent="0.25">
      <c r="B14" s="111"/>
      <c r="C14" s="112"/>
      <c r="D14" s="112"/>
      <c r="E14" s="112"/>
      <c r="F14" s="112"/>
      <c r="G14" s="112"/>
      <c r="H14" s="112"/>
      <c r="I14" s="112"/>
      <c r="J14" s="113"/>
    </row>
    <row r="15" spans="1:14" x14ac:dyDescent="0.25">
      <c r="B15" s="111"/>
      <c r="C15" s="112"/>
      <c r="D15" s="112"/>
      <c r="E15" s="112"/>
      <c r="F15" s="112"/>
      <c r="G15" s="112"/>
      <c r="H15" s="112"/>
      <c r="I15" s="112"/>
      <c r="J15" s="113"/>
    </row>
    <row r="16" spans="1:14" x14ac:dyDescent="0.25">
      <c r="B16" s="111"/>
      <c r="C16" s="112"/>
      <c r="D16" s="112"/>
      <c r="E16" s="112"/>
      <c r="F16" s="112"/>
      <c r="G16" s="112"/>
      <c r="H16" s="112"/>
      <c r="I16" s="112"/>
      <c r="J16" s="113"/>
    </row>
    <row r="17" spans="2:14" x14ac:dyDescent="0.25">
      <c r="B17" s="111"/>
      <c r="C17" s="112"/>
      <c r="D17" s="112"/>
      <c r="E17" s="112"/>
      <c r="F17" s="112"/>
      <c r="G17" s="112"/>
      <c r="H17" s="112"/>
      <c r="I17" s="112"/>
      <c r="J17" s="113"/>
    </row>
    <row r="18" spans="2:14" x14ac:dyDescent="0.25">
      <c r="B18" s="111"/>
      <c r="C18" s="112"/>
      <c r="D18" s="112"/>
      <c r="E18" s="112"/>
      <c r="F18" s="112"/>
      <c r="G18" s="112"/>
      <c r="H18" s="112"/>
      <c r="I18" s="112"/>
      <c r="J18" s="113"/>
    </row>
    <row r="19" spans="2:14" ht="15.75" thickBot="1" x14ac:dyDescent="0.3">
      <c r="B19" s="114"/>
      <c r="C19" s="115"/>
      <c r="D19" s="115"/>
      <c r="E19" s="115"/>
      <c r="F19" s="115"/>
      <c r="G19" s="115"/>
      <c r="H19" s="115"/>
      <c r="I19" s="115"/>
      <c r="J19" s="116"/>
    </row>
    <row r="20" spans="2:14" ht="51" customHeight="1" thickTop="1" thickBot="1" x14ac:dyDescent="0.3">
      <c r="B20" s="62" t="s">
        <v>18</v>
      </c>
      <c r="C20" s="60" t="s">
        <v>60</v>
      </c>
      <c r="D20" s="40"/>
      <c r="E20" s="40"/>
      <c r="F20" s="62" t="s">
        <v>57</v>
      </c>
      <c r="G20" s="60" t="s">
        <v>58</v>
      </c>
      <c r="H20" s="40"/>
      <c r="I20" s="40"/>
      <c r="J20" s="62" t="s">
        <v>19</v>
      </c>
      <c r="K20" s="65" t="s">
        <v>59</v>
      </c>
      <c r="L20" s="40"/>
      <c r="M20" s="62" t="s">
        <v>20</v>
      </c>
      <c r="N20" s="61">
        <v>41579</v>
      </c>
    </row>
    <row r="21" spans="2:14" ht="51.75" customHeight="1" thickBot="1" x14ac:dyDescent="0.3">
      <c r="B21" s="62" t="s">
        <v>18</v>
      </c>
      <c r="C21" s="62"/>
      <c r="D21" s="62"/>
      <c r="E21" s="62"/>
      <c r="F21" s="62" t="s">
        <v>57</v>
      </c>
      <c r="G21" s="62"/>
      <c r="H21" s="62"/>
      <c r="I21" s="62"/>
      <c r="J21" s="62" t="s">
        <v>19</v>
      </c>
      <c r="K21" s="62"/>
      <c r="L21" s="62"/>
      <c r="M21" s="62" t="s">
        <v>20</v>
      </c>
      <c r="N21" s="62"/>
    </row>
    <row r="22" spans="2:14" ht="50.25" customHeight="1" thickBot="1" x14ac:dyDescent="0.3">
      <c r="B22" s="62" t="s">
        <v>18</v>
      </c>
      <c r="C22" s="62"/>
      <c r="D22" s="62"/>
      <c r="E22" s="62"/>
      <c r="F22" s="62" t="s">
        <v>57</v>
      </c>
      <c r="G22" s="62"/>
      <c r="H22" s="62"/>
      <c r="I22" s="62"/>
      <c r="J22" s="62" t="s">
        <v>19</v>
      </c>
      <c r="K22" s="62"/>
      <c r="L22" s="62"/>
      <c r="M22" s="62" t="s">
        <v>20</v>
      </c>
      <c r="N22" s="62"/>
    </row>
    <row r="23" spans="2:14" ht="50.25" customHeight="1" thickBot="1" x14ac:dyDescent="0.3">
      <c r="B23" s="62" t="s">
        <v>18</v>
      </c>
      <c r="C23" s="62"/>
      <c r="D23" s="62"/>
      <c r="E23" s="62"/>
      <c r="F23" s="62" t="s">
        <v>57</v>
      </c>
      <c r="G23" s="62"/>
      <c r="H23" s="62"/>
      <c r="I23" s="62"/>
      <c r="J23" s="62" t="s">
        <v>19</v>
      </c>
      <c r="K23" s="62"/>
      <c r="L23" s="62"/>
      <c r="M23" s="62" t="s">
        <v>20</v>
      </c>
      <c r="N23" s="62"/>
    </row>
    <row r="24" spans="2:14" ht="50.25" customHeight="1" thickBot="1" x14ac:dyDescent="0.3">
      <c r="B24" s="62" t="s">
        <v>18</v>
      </c>
      <c r="C24" s="62"/>
      <c r="D24" s="62"/>
      <c r="E24" s="62"/>
      <c r="F24" s="62" t="s">
        <v>57</v>
      </c>
      <c r="G24" s="62"/>
      <c r="H24" s="62"/>
      <c r="I24" s="62"/>
      <c r="J24" s="62" t="s">
        <v>19</v>
      </c>
      <c r="K24" s="62"/>
      <c r="L24" s="62"/>
      <c r="M24" s="62" t="s">
        <v>20</v>
      </c>
      <c r="N24" s="62"/>
    </row>
    <row r="25" spans="2:14" ht="50.25" customHeight="1" thickBot="1" x14ac:dyDescent="0.3">
      <c r="B25" s="62" t="s">
        <v>18</v>
      </c>
      <c r="C25" s="62"/>
      <c r="D25" s="62"/>
      <c r="E25" s="62"/>
      <c r="F25" s="62" t="s">
        <v>57</v>
      </c>
      <c r="G25" s="62"/>
      <c r="H25" s="62"/>
      <c r="I25" s="62"/>
      <c r="J25" s="62" t="s">
        <v>19</v>
      </c>
      <c r="K25" s="62"/>
      <c r="L25" s="62"/>
      <c r="M25" s="62" t="s">
        <v>20</v>
      </c>
      <c r="N25" s="62"/>
    </row>
    <row r="26" spans="2:14" ht="39.75" customHeight="1" x14ac:dyDescent="0.25"/>
  </sheetData>
  <sheetProtection algorithmName="SHA-512" hashValue="cwdBO61oKl06lYmQiBzzoSh6tEJ+emEuh6m5STU78B26hfAcrlkoxUx0msgjX7XT+tjL4g8OtVCJBit8SMGOxg==" saltValue="1N1meToWV5zJZgSkcMaiuQ==" spinCount="100000" sheet="1" objects="1" scenarios="1"/>
  <mergeCells count="7">
    <mergeCell ref="B11:J19"/>
    <mergeCell ref="J1:K1"/>
    <mergeCell ref="J2:K2"/>
    <mergeCell ref="A7:G7"/>
    <mergeCell ref="A8:G9"/>
    <mergeCell ref="A4:B4"/>
    <mergeCell ref="A5:B5"/>
  </mergeCells>
  <dataValidations count="1">
    <dataValidation allowBlank="1" showInputMessage="1" showErrorMessage="1" prompt="Please input a wattage" sqref="H8"/>
  </dataValidations>
  <hyperlinks>
    <hyperlink ref="K20" r:id="rId1"/>
  </hyperlinks>
  <pageMargins left="0.7" right="0.7" top="0.75" bottom="0.75" header="0.3" footer="0.3"/>
  <pageSetup scale="40" orientation="landscape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Appliance Energy Pledge</vt:lpstr>
      <vt:lpstr>Lighting Energy Pledge</vt:lpstr>
      <vt:lpstr>'Appliance Energy Pledge'!Print_Area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Stainthorp, Aaron</dc:creator>
  <cp:lastModifiedBy>Stainthorp, Aaron</cp:lastModifiedBy>
  <cp:lastPrinted>2013-11-01T20:11:13Z</cp:lastPrinted>
  <dcterms:created xsi:type="dcterms:W3CDTF">2013-11-01T17:13:41Z</dcterms:created>
  <dcterms:modified xsi:type="dcterms:W3CDTF">2013-11-04T13:33:07Z</dcterms:modified>
</cp:coreProperties>
</file>